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<sst xmlns="http://schemas.openxmlformats.org/spreadsheetml/2006/main" count="36" uniqueCount="36">
  <si>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Brian J. Holmes</t>
  </si>
  <si>
    <t>University of Wisconsin-Madison</t>
  </si>
  <si>
    <t>460 Henry Mall</t>
  </si>
  <si>
    <t>Madison, WI 53711</t>
  </si>
  <si>
    <t>(608) 262-0096</t>
  </si>
  <si>
    <t>bjholmes@wisc.edu</t>
  </si>
  <si>
    <t>Wagon/Truck Load Length (ft) =</t>
  </si>
  <si>
    <t>Wagon/Truck Average Load Height (ft) =</t>
  </si>
  <si>
    <t>Wagon/Truck Load Volume (cu ft) =</t>
  </si>
  <si>
    <t>Wagon/Truck Load Weight (lbs DM) =</t>
  </si>
  <si>
    <t>Calculated values are in blue cells</t>
  </si>
  <si>
    <t xml:space="preserve">thickness should be less than 6 inches. </t>
  </si>
  <si>
    <t>Calculator to Determine Length on Bunker/Pile Silo Floor to Achieve a Given Forage Layer Thickness</t>
  </si>
  <si>
    <t>Average Bunker/Pile Fill Height (ft) =</t>
  </si>
  <si>
    <t>Average Bunker/Pile Width (ft) =</t>
  </si>
  <si>
    <t>(Wall Height + Peak Height) / 2</t>
  </si>
  <si>
    <t>(Bottom Width + Top Width) / 2</t>
  </si>
  <si>
    <t xml:space="preserve">Use this spreadsheet to determine the area needed to </t>
  </si>
  <si>
    <t xml:space="preserve">layer thickness. Layer thickness is a critical factor in </t>
  </si>
  <si>
    <t>obtaining high dry matter density. Generally, layer</t>
  </si>
  <si>
    <t xml:space="preserve">spread forage in a bunker/pile silo to achieve a desired </t>
  </si>
  <si>
    <t>Desired Unpacked Layer Thickness (&lt;= 6 inches) =</t>
  </si>
  <si>
    <t>Unpacked Layer Average DM Density (5 lbs DM/cu ft) =</t>
  </si>
  <si>
    <t>Distance on Floor (feet)</t>
  </si>
  <si>
    <t xml:space="preserve">  Ramp Length (ft)</t>
  </si>
  <si>
    <t>Enter values in yellow cells in column B.</t>
  </si>
  <si>
    <t>:1</t>
  </si>
  <si>
    <t>Wagon/Truck Load Width (ft) =</t>
  </si>
  <si>
    <t>Average Height (ft)</t>
  </si>
  <si>
    <t>Filling Ramp Floor Length (ft) =</t>
  </si>
  <si>
    <t>Length of filling ramp measured on the .</t>
  </si>
  <si>
    <t>floor is in pink cells.</t>
  </si>
  <si>
    <t>Filling Ramp Slope Length (ft) =</t>
  </si>
  <si>
    <t>Filling Ramp Slope Angle (degrees)  (Recommended &lt;= 18 )=</t>
  </si>
  <si>
    <t>Horizontal : Vertical Filling Ramp Slope Ratio( Recommended &gt;=3:1)</t>
  </si>
  <si>
    <t>Biological Systems Engineering Department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</si>
</sst>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4.25"/>
      <name val="Arial"/>
      <family val="0"/>
    </font>
    <font>
      <b/>
      <sz val="34.25"/>
      <name val="Arial"/>
      <family val="0"/>
    </font>
    <font>
      <sz val="61.75"/>
      <name val="Arial"/>
      <family val="2"/>
    </font>
    <font>
      <b/>
      <sz val="29.25"/>
      <name val="Arial"/>
      <family val="2"/>
    </font>
    <font>
      <sz val="10"/>
      <color indexed="9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34.5"/>
      <name val="Arial"/>
      <family val="0"/>
    </font>
    <font>
      <sz val="18"/>
      <color indexed="8"/>
      <name val="Arial"/>
      <family val="0"/>
    </font>
    <font>
      <sz val="14"/>
      <color indexed="9"/>
      <name val="Arial"/>
      <family val="2"/>
    </font>
    <font>
      <sz val="24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b/>
      <sz val="23"/>
      <color indexed="9"/>
      <name val="Arial"/>
      <family val="2"/>
    </font>
    <font>
      <sz val="18"/>
      <name val="Arial"/>
      <family val="2"/>
    </font>
    <font>
      <b/>
      <sz val="24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20" applyAlignment="1">
      <alignment/>
    </xf>
    <xf numFmtId="0" fontId="0" fillId="0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0" fillId="6" borderId="0" xfId="0" applyFill="1" applyAlignment="1">
      <alignment/>
    </xf>
    <xf numFmtId="0" fontId="10" fillId="0" borderId="0" xfId="0" applyFont="1" applyAlignment="1">
      <alignment/>
    </xf>
    <xf numFmtId="0" fontId="10" fillId="4" borderId="0" xfId="0" applyFont="1" applyFill="1" applyAlignment="1" applyProtection="1">
      <alignment/>
      <protection locked="0"/>
    </xf>
    <xf numFmtId="164" fontId="9" fillId="5" borderId="0" xfId="0" applyNumberFormat="1" applyFont="1" applyFill="1" applyAlignment="1">
      <alignment/>
    </xf>
    <xf numFmtId="0" fontId="9" fillId="0" borderId="0" xfId="0" applyFont="1" applyAlignment="1">
      <alignment/>
    </xf>
    <xf numFmtId="166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164" fontId="0" fillId="2" borderId="0" xfId="0" applyNumberFormat="1" applyFill="1" applyAlignment="1">
      <alignment/>
    </xf>
    <xf numFmtId="164" fontId="15" fillId="5" borderId="0" xfId="0" applyNumberFormat="1" applyFont="1" applyFill="1" applyAlignment="1">
      <alignment/>
    </xf>
    <xf numFmtId="164" fontId="15" fillId="3" borderId="0" xfId="0" applyNumberFormat="1" applyFont="1" applyFill="1" applyAlignment="1">
      <alignment/>
    </xf>
    <xf numFmtId="0" fontId="15" fillId="4" borderId="0" xfId="0" applyFont="1" applyFill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0" fillId="3" borderId="0" xfId="0" applyNumberFormat="1" applyFill="1" applyAlignment="1">
      <alignment/>
    </xf>
    <xf numFmtId="0" fontId="19" fillId="0" borderId="0" xfId="0" applyFont="1" applyAlignment="1">
      <alignment/>
    </xf>
    <xf numFmtId="0" fontId="0" fillId="3" borderId="0" xfId="0" applyFill="1" applyAlignment="1">
      <alignment/>
    </xf>
    <xf numFmtId="164" fontId="16" fillId="4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175" b="0" i="0" u="none" baseline="0">
                <a:latin typeface="Arial"/>
                <a:ea typeface="Arial"/>
                <a:cs typeface="Arial"/>
              </a:rPr>
              <a:t>Avg Bunker/Pile Height vs Distance on Floor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375"/>
          <c:w val="0.92025"/>
          <c:h val="0.65475"/>
        </c:manualLayout>
      </c:layout>
      <c:scatterChart>
        <c:scatterStyle val="line"/>
        <c:varyColors val="0"/>
        <c:ser>
          <c:idx val="0"/>
          <c:order val="0"/>
          <c:tx>
            <c:v>Cross Section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Sheet1!$B$88:$D$88</c:f>
              <c:numCache>
                <c:ptCount val="3"/>
                <c:pt idx="0">
                  <c:v>0</c:v>
                </c:pt>
                <c:pt idx="1">
                  <c:v>79.09487973314074</c:v>
                </c:pt>
                <c:pt idx="2">
                  <c:v>150</c:v>
                </c:pt>
              </c:numCache>
            </c:numRef>
          </c:xVal>
          <c:yVal>
            <c:numRef>
              <c:f>Sheet1!$B$89:$D$89</c:f>
              <c:numCache>
                <c:ptCount val="3"/>
                <c:pt idx="0">
                  <c:v>0</c:v>
                </c:pt>
                <c:pt idx="1">
                  <c:v>12</c:v>
                </c:pt>
                <c:pt idx="2">
                  <c:v>12</c:v>
                </c:pt>
              </c:numCache>
            </c:numRef>
          </c:yVal>
          <c:smooth val="0"/>
        </c:ser>
        <c:axId val="56089103"/>
        <c:axId val="35039880"/>
      </c:scatterChart>
      <c:valAx>
        <c:axId val="56089103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425" b="1" i="0" u="none" baseline="0">
                    <a:latin typeface="Arial"/>
                    <a:ea typeface="Arial"/>
                    <a:cs typeface="Arial"/>
                  </a:rPr>
                  <a:t>Distance on Bunker/Pile Floor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75" b="1" i="0" u="none" baseline="0">
                <a:latin typeface="Arial"/>
                <a:ea typeface="Arial"/>
                <a:cs typeface="Arial"/>
              </a:defRPr>
            </a:pPr>
          </a:p>
        </c:txPr>
        <c:crossAx val="35039880"/>
        <c:crosses val="autoZero"/>
        <c:crossBetween val="midCat"/>
        <c:dispUnits/>
        <c:majorUnit val="10"/>
        <c:minorUnit val="5"/>
      </c:valAx>
      <c:valAx>
        <c:axId val="35039880"/>
        <c:scaling>
          <c:orientation val="minMax"/>
          <c:max val="40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2300" b="1" i="0" u="none" baseline="0">
                    <a:latin typeface="Arial"/>
                    <a:ea typeface="Arial"/>
                    <a:cs typeface="Arial"/>
                  </a:rPr>
                  <a:t>Ave Storage Height (ft)      .</a:t>
                </a:r>
                <a:r>
                  <a:rPr lang="en-US" cap="none" sz="23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925" b="1" i="0" u="none" baseline="0"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0.24075</cdr:y>
    </cdr:from>
    <cdr:to>
      <cdr:x>0.22075</cdr:x>
      <cdr:y>0.28825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581150"/>
          <a:ext cx="1466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3450" b="0" i="0" u="none" baseline="0">
              <a:latin typeface="Arial"/>
              <a:ea typeface="Arial"/>
              <a:cs typeface="Arial"/>
            </a:rPr>
            <a:t>Filling Surface</a:t>
          </a:r>
        </a:p>
      </cdr:txBody>
    </cdr:sp>
  </cdr:relSizeAnchor>
  <cdr:relSizeAnchor xmlns:cdr="http://schemas.openxmlformats.org/drawingml/2006/chartDrawing">
    <cdr:from>
      <cdr:x>0.28825</cdr:x>
      <cdr:y>0.31125</cdr:y>
    </cdr:from>
    <cdr:to>
      <cdr:x>0.3795</cdr:x>
      <cdr:y>0.52275</cdr:y>
    </cdr:to>
    <cdr:sp>
      <cdr:nvSpPr>
        <cdr:cNvPr id="2" name="Line 2"/>
        <cdr:cNvSpPr>
          <a:spLocks/>
        </cdr:cNvSpPr>
      </cdr:nvSpPr>
      <cdr:spPr>
        <a:xfrm>
          <a:off x="4591050" y="2047875"/>
          <a:ext cx="14573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76200</xdr:rowOff>
    </xdr:from>
    <xdr:to>
      <xdr:col>19</xdr:col>
      <xdr:colOff>381000</xdr:colOff>
      <xdr:row>82</xdr:row>
      <xdr:rowOff>38100</xdr:rowOff>
    </xdr:to>
    <xdr:graphicFrame>
      <xdr:nvGraphicFramePr>
        <xdr:cNvPr id="1" name="Chart 1"/>
        <xdr:cNvGraphicFramePr/>
      </xdr:nvGraphicFramePr>
      <xdr:xfrm>
        <a:off x="9525" y="7781925"/>
        <a:ext cx="159353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24</xdr:row>
      <xdr:rowOff>142875</xdr:rowOff>
    </xdr:from>
    <xdr:to>
      <xdr:col>18</xdr:col>
      <xdr:colOff>133350</xdr:colOff>
      <xdr:row>30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10248900" y="4495800"/>
          <a:ext cx="4838700" cy="1181100"/>
        </a:xfrm>
        <a:prstGeom prst="rtTriangl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Filling Ramp Cross Section
</a:t>
          </a:r>
        </a:p>
      </xdr:txBody>
    </xdr:sp>
    <xdr:clientData/>
  </xdr:twoCellAnchor>
  <xdr:twoCellAnchor>
    <xdr:from>
      <xdr:col>8</xdr:col>
      <xdr:colOff>514350</xdr:colOff>
      <xdr:row>24</xdr:row>
      <xdr:rowOff>133350</xdr:rowOff>
    </xdr:from>
    <xdr:to>
      <xdr:col>9</xdr:col>
      <xdr:colOff>590550</xdr:colOff>
      <xdr:row>24</xdr:row>
      <xdr:rowOff>133350</xdr:rowOff>
    </xdr:to>
    <xdr:sp>
      <xdr:nvSpPr>
        <xdr:cNvPr id="3" name="AutoShape 5"/>
        <xdr:cNvSpPr>
          <a:spLocks/>
        </xdr:cNvSpPr>
      </xdr:nvSpPr>
      <xdr:spPr>
        <a:xfrm flipH="1">
          <a:off x="9334500" y="448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9525</xdr:rowOff>
    </xdr:from>
    <xdr:to>
      <xdr:col>9</xdr:col>
      <xdr:colOff>590550</xdr:colOff>
      <xdr:row>30</xdr:row>
      <xdr:rowOff>9525</xdr:rowOff>
    </xdr:to>
    <xdr:sp>
      <xdr:nvSpPr>
        <xdr:cNvPr id="4" name="AutoShape 6"/>
        <xdr:cNvSpPr>
          <a:spLocks/>
        </xdr:cNvSpPr>
      </xdr:nvSpPr>
      <xdr:spPr>
        <a:xfrm flipH="1">
          <a:off x="9334500" y="5667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24</xdr:row>
      <xdr:rowOff>133350</xdr:rowOff>
    </xdr:from>
    <xdr:to>
      <xdr:col>9</xdr:col>
      <xdr:colOff>180975</xdr:colOff>
      <xdr:row>26</xdr:row>
      <xdr:rowOff>114300</xdr:rowOff>
    </xdr:to>
    <xdr:sp>
      <xdr:nvSpPr>
        <xdr:cNvPr id="5" name="AutoShape 8"/>
        <xdr:cNvSpPr>
          <a:spLocks/>
        </xdr:cNvSpPr>
      </xdr:nvSpPr>
      <xdr:spPr>
        <a:xfrm flipV="1">
          <a:off x="9610725" y="4486275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28</xdr:row>
      <xdr:rowOff>95250</xdr:rowOff>
    </xdr:from>
    <xdr:to>
      <xdr:col>9</xdr:col>
      <xdr:colOff>209550</xdr:colOff>
      <xdr:row>30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9639300" y="5362575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20</xdr:row>
      <xdr:rowOff>95250</xdr:rowOff>
    </xdr:from>
    <xdr:to>
      <xdr:col>10</xdr:col>
      <xdr:colOff>438150</xdr:colOff>
      <xdr:row>24</xdr:row>
      <xdr:rowOff>95250</xdr:rowOff>
    </xdr:to>
    <xdr:sp>
      <xdr:nvSpPr>
        <xdr:cNvPr id="7" name="AutoShape 11"/>
        <xdr:cNvSpPr>
          <a:spLocks/>
        </xdr:cNvSpPr>
      </xdr:nvSpPr>
      <xdr:spPr>
        <a:xfrm flipV="1">
          <a:off x="10248900" y="3552825"/>
          <a:ext cx="2286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25</xdr:row>
      <xdr:rowOff>47625</xdr:rowOff>
    </xdr:from>
    <xdr:to>
      <xdr:col>18</xdr:col>
      <xdr:colOff>361950</xdr:colOff>
      <xdr:row>29</xdr:row>
      <xdr:rowOff>95250</xdr:rowOff>
    </xdr:to>
    <xdr:sp>
      <xdr:nvSpPr>
        <xdr:cNvPr id="8" name="AutoShape 12"/>
        <xdr:cNvSpPr>
          <a:spLocks/>
        </xdr:cNvSpPr>
      </xdr:nvSpPr>
      <xdr:spPr>
        <a:xfrm flipV="1">
          <a:off x="15087600" y="4562475"/>
          <a:ext cx="228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22</xdr:row>
      <xdr:rowOff>28575</xdr:rowOff>
    </xdr:from>
    <xdr:to>
      <xdr:col>13</xdr:col>
      <xdr:colOff>114300</xdr:colOff>
      <xdr:row>23</xdr:row>
      <xdr:rowOff>133350</xdr:rowOff>
    </xdr:to>
    <xdr:sp>
      <xdr:nvSpPr>
        <xdr:cNvPr id="9" name="AutoShape 13"/>
        <xdr:cNvSpPr>
          <a:spLocks/>
        </xdr:cNvSpPr>
      </xdr:nvSpPr>
      <xdr:spPr>
        <a:xfrm flipH="1" flipV="1">
          <a:off x="10382250" y="3886200"/>
          <a:ext cx="129540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24</xdr:row>
      <xdr:rowOff>104775</xdr:rowOff>
    </xdr:from>
    <xdr:to>
      <xdr:col>18</xdr:col>
      <xdr:colOff>133350</xdr:colOff>
      <xdr:row>29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10248900" y="4457700"/>
          <a:ext cx="4838700" cy="1162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23</xdr:row>
      <xdr:rowOff>285750</xdr:rowOff>
    </xdr:from>
    <xdr:to>
      <xdr:col>18</xdr:col>
      <xdr:colOff>285750</xdr:colOff>
      <xdr:row>27</xdr:row>
      <xdr:rowOff>142875</xdr:rowOff>
    </xdr:to>
    <xdr:sp>
      <xdr:nvSpPr>
        <xdr:cNvPr id="11" name="AutoShape 15"/>
        <xdr:cNvSpPr>
          <a:spLocks/>
        </xdr:cNvSpPr>
      </xdr:nvSpPr>
      <xdr:spPr>
        <a:xfrm>
          <a:off x="12353925" y="4343400"/>
          <a:ext cx="2886075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31</xdr:row>
      <xdr:rowOff>0</xdr:rowOff>
    </xdr:from>
    <xdr:to>
      <xdr:col>10</xdr:col>
      <xdr:colOff>209550</xdr:colOff>
      <xdr:row>33</xdr:row>
      <xdr:rowOff>57150</xdr:rowOff>
    </xdr:to>
    <xdr:sp>
      <xdr:nvSpPr>
        <xdr:cNvPr id="12" name="AutoShape 16"/>
        <xdr:cNvSpPr>
          <a:spLocks/>
        </xdr:cNvSpPr>
      </xdr:nvSpPr>
      <xdr:spPr>
        <a:xfrm>
          <a:off x="10248900" y="5819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30</xdr:row>
      <xdr:rowOff>85725</xdr:rowOff>
    </xdr:from>
    <xdr:to>
      <xdr:col>18</xdr:col>
      <xdr:colOff>133350</xdr:colOff>
      <xdr:row>32</xdr:row>
      <xdr:rowOff>142875</xdr:rowOff>
    </xdr:to>
    <xdr:sp>
      <xdr:nvSpPr>
        <xdr:cNvPr id="13" name="AutoShape 17"/>
        <xdr:cNvSpPr>
          <a:spLocks/>
        </xdr:cNvSpPr>
      </xdr:nvSpPr>
      <xdr:spPr>
        <a:xfrm>
          <a:off x="15087600" y="57435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32</xdr:row>
      <xdr:rowOff>152400</xdr:rowOff>
    </xdr:from>
    <xdr:to>
      <xdr:col>13</xdr:col>
      <xdr:colOff>361950</xdr:colOff>
      <xdr:row>32</xdr:row>
      <xdr:rowOff>152400</xdr:rowOff>
    </xdr:to>
    <xdr:sp>
      <xdr:nvSpPr>
        <xdr:cNvPr id="14" name="AutoShape 19"/>
        <xdr:cNvSpPr>
          <a:spLocks/>
        </xdr:cNvSpPr>
      </xdr:nvSpPr>
      <xdr:spPr>
        <a:xfrm flipH="1">
          <a:off x="10248900" y="6134100"/>
          <a:ext cx="1676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152400</xdr:rowOff>
    </xdr:from>
    <xdr:to>
      <xdr:col>18</xdr:col>
      <xdr:colOff>133350</xdr:colOff>
      <xdr:row>32</xdr:row>
      <xdr:rowOff>152400</xdr:rowOff>
    </xdr:to>
    <xdr:sp>
      <xdr:nvSpPr>
        <xdr:cNvPr id="15" name="AutoShape 20"/>
        <xdr:cNvSpPr>
          <a:spLocks/>
        </xdr:cNvSpPr>
      </xdr:nvSpPr>
      <xdr:spPr>
        <a:xfrm>
          <a:off x="13125450" y="6134100"/>
          <a:ext cx="1962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638175</xdr:colOff>
      <xdr:row>48</xdr:row>
      <xdr:rowOff>66675</xdr:rowOff>
    </xdr:from>
    <xdr:ext cx="3362325" cy="266700"/>
    <xdr:sp>
      <xdr:nvSpPr>
        <xdr:cNvPr id="16" name="TextBox 3"/>
        <xdr:cNvSpPr txBox="1">
          <a:spLocks noChangeArrowheads="1"/>
        </xdr:cNvSpPr>
      </xdr:nvSpPr>
      <xdr:spPr>
        <a:xfrm>
          <a:off x="12201525" y="8905875"/>
          <a:ext cx="3362325" cy="266700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NOTE: Axes scales may be of different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70" zoomScaleNormal="70" workbookViewId="0" topLeftCell="A1">
      <selection activeCell="O33" sqref="O33"/>
    </sheetView>
  </sheetViews>
  <sheetFormatPr defaultColWidth="9.140625" defaultRowHeight="12.75"/>
  <cols>
    <col min="1" max="1" width="68.28125" style="0" customWidth="1"/>
    <col min="13" max="13" width="4.57421875" style="0" customWidth="1"/>
    <col min="14" max="14" width="10.8515625" style="0" customWidth="1"/>
    <col min="15" max="15" width="12.57421875" style="0" customWidth="1"/>
  </cols>
  <sheetData>
    <row r="1" ht="18">
      <c r="A1" s="10" t="s">
        <v>12</v>
      </c>
    </row>
    <row r="2" ht="12.75">
      <c r="A2" t="s">
        <v>0</v>
      </c>
    </row>
    <row r="3" spans="1:12" ht="12.75">
      <c r="A3" t="s">
        <v>35</v>
      </c>
      <c r="C3" s="11" t="s">
        <v>17</v>
      </c>
      <c r="D3" s="11"/>
      <c r="E3" s="11"/>
      <c r="F3" s="11"/>
      <c r="G3" s="11"/>
      <c r="H3" s="17"/>
      <c r="I3" s="17"/>
      <c r="J3" s="17"/>
      <c r="K3" s="17"/>
      <c r="L3" s="17"/>
    </row>
    <row r="4" spans="1:12" ht="12.75">
      <c r="A4" t="s">
        <v>1</v>
      </c>
      <c r="C4" s="11" t="s">
        <v>20</v>
      </c>
      <c r="D4" s="11"/>
      <c r="E4" s="11"/>
      <c r="F4" s="11"/>
      <c r="G4" s="11"/>
      <c r="H4" s="17"/>
      <c r="I4" s="17"/>
      <c r="J4" s="17"/>
      <c r="K4" s="17"/>
      <c r="L4" s="17"/>
    </row>
    <row r="5" spans="1:12" ht="12.75">
      <c r="A5" t="s">
        <v>2</v>
      </c>
      <c r="C5" s="11" t="s">
        <v>18</v>
      </c>
      <c r="D5" s="11"/>
      <c r="E5" s="11"/>
      <c r="F5" s="11"/>
      <c r="G5" s="11"/>
      <c r="H5" s="17"/>
      <c r="I5" s="17"/>
      <c r="J5" s="17"/>
      <c r="K5" s="17"/>
      <c r="L5" s="17"/>
    </row>
    <row r="6" spans="1:7" ht="12.75">
      <c r="A6" t="s">
        <v>3</v>
      </c>
      <c r="C6" s="11" t="s">
        <v>19</v>
      </c>
      <c r="D6" s="11"/>
      <c r="E6" s="11"/>
      <c r="F6" s="11"/>
      <c r="G6" s="11"/>
    </row>
    <row r="7" spans="1:7" ht="12.75">
      <c r="A7" t="s">
        <v>4</v>
      </c>
      <c r="C7" s="11" t="s">
        <v>11</v>
      </c>
      <c r="D7" s="11"/>
      <c r="E7" s="11"/>
      <c r="F7" s="11"/>
      <c r="G7" s="11"/>
    </row>
    <row r="8" ht="12.75">
      <c r="A8" s="4" t="s">
        <v>5</v>
      </c>
    </row>
    <row r="9" ht="12.75">
      <c r="A9" s="16">
        <v>38776</v>
      </c>
    </row>
    <row r="10" ht="12.75">
      <c r="A10" s="6" t="s">
        <v>25</v>
      </c>
    </row>
    <row r="11" ht="12.75">
      <c r="A11" s="1" t="s">
        <v>10</v>
      </c>
    </row>
    <row r="12" ht="12.75">
      <c r="A12" s="7" t="s">
        <v>30</v>
      </c>
    </row>
    <row r="13" ht="12.75">
      <c r="A13" s="7" t="s">
        <v>31</v>
      </c>
    </row>
    <row r="17" spans="1:4" ht="15.75">
      <c r="A17" s="12" t="s">
        <v>13</v>
      </c>
      <c r="B17" s="13">
        <v>12</v>
      </c>
      <c r="D17" t="s">
        <v>15</v>
      </c>
    </row>
    <row r="18" spans="1:4" ht="15.75">
      <c r="A18" s="12" t="s">
        <v>14</v>
      </c>
      <c r="B18" s="13">
        <v>30</v>
      </c>
      <c r="D18" t="s">
        <v>16</v>
      </c>
    </row>
    <row r="19" spans="1:2" ht="15.75">
      <c r="A19" s="12" t="s">
        <v>21</v>
      </c>
      <c r="B19" s="13">
        <v>6</v>
      </c>
    </row>
    <row r="20" spans="1:17" ht="15.75">
      <c r="A20" s="12" t="s">
        <v>22</v>
      </c>
      <c r="B20" s="13">
        <v>5</v>
      </c>
      <c r="Q20" s="17"/>
    </row>
    <row r="21" spans="1:2" ht="15.75">
      <c r="A21" s="12" t="s">
        <v>6</v>
      </c>
      <c r="B21" s="13">
        <v>20</v>
      </c>
    </row>
    <row r="22" spans="1:2" ht="15.75">
      <c r="A22" s="12" t="s">
        <v>27</v>
      </c>
      <c r="B22" s="13">
        <v>10</v>
      </c>
    </row>
    <row r="23" spans="1:2" ht="15.75">
      <c r="A23" s="12" t="s">
        <v>7</v>
      </c>
      <c r="B23" s="13">
        <v>6</v>
      </c>
    </row>
    <row r="24" spans="1:15" ht="23.25">
      <c r="A24" t="s">
        <v>8</v>
      </c>
      <c r="B24" s="1">
        <f>+B21*B22*B23</f>
        <v>1200</v>
      </c>
      <c r="N24" s="20">
        <f>+B26</f>
        <v>80</v>
      </c>
      <c r="O24" s="25" t="s">
        <v>24</v>
      </c>
    </row>
    <row r="25" spans="1:2" ht="12.75">
      <c r="A25" t="s">
        <v>9</v>
      </c>
      <c r="B25" s="1">
        <f>+B24*B20</f>
        <v>6000</v>
      </c>
    </row>
    <row r="26" spans="1:2" ht="12.75">
      <c r="A26" t="s">
        <v>32</v>
      </c>
      <c r="B26" s="18">
        <f>+B24/(B18*B19/12)</f>
        <v>80</v>
      </c>
    </row>
    <row r="27" spans="1:15" ht="23.25">
      <c r="A27" t="s">
        <v>33</v>
      </c>
      <c r="B27" s="2">
        <f>DEGREES(ASIN(B17/B26))</f>
        <v>8.62692655867864</v>
      </c>
      <c r="O27" s="21">
        <f>+B19</f>
        <v>6</v>
      </c>
    </row>
    <row r="28" spans="1:10" ht="23.25">
      <c r="A28" t="s">
        <v>34</v>
      </c>
      <c r="B28" s="24">
        <f>+B29/B17</f>
        <v>6.591239977761728</v>
      </c>
      <c r="C28" s="26" t="s">
        <v>26</v>
      </c>
      <c r="F28" s="25" t="s">
        <v>28</v>
      </c>
      <c r="J28" s="27">
        <f>+B17</f>
        <v>12</v>
      </c>
    </row>
    <row r="29" spans="1:2" ht="18">
      <c r="A29" s="15" t="s">
        <v>29</v>
      </c>
      <c r="B29" s="14">
        <f>B26*COS(ASIN(B17/B26))</f>
        <v>79.09487973314074</v>
      </c>
    </row>
    <row r="30" spans="3:6" ht="12.75">
      <c r="C30" s="5"/>
      <c r="D30" s="5"/>
      <c r="E30" s="5"/>
      <c r="F30" s="5"/>
    </row>
    <row r="31" spans="3:6" ht="12.75">
      <c r="C31" s="5"/>
      <c r="D31" s="5"/>
      <c r="E31" s="5"/>
      <c r="F31" s="5"/>
    </row>
    <row r="32" spans="3:6" ht="12.75">
      <c r="C32" s="5"/>
      <c r="D32" s="5"/>
      <c r="E32" s="5"/>
      <c r="F32" s="5"/>
    </row>
    <row r="33" spans="3:15" ht="23.25">
      <c r="C33" s="5"/>
      <c r="D33" s="5"/>
      <c r="E33" s="5"/>
      <c r="F33" s="5"/>
      <c r="O33" s="19">
        <f>+B29</f>
        <v>79.09487973314074</v>
      </c>
    </row>
    <row r="34" spans="3:6" ht="12.75">
      <c r="C34" s="5"/>
      <c r="D34" s="5"/>
      <c r="E34" s="5"/>
      <c r="F34" s="5"/>
    </row>
    <row r="35" spans="3:12" ht="23.25">
      <c r="C35" s="5"/>
      <c r="D35" s="5"/>
      <c r="E35" s="5"/>
      <c r="F35" s="5"/>
      <c r="L35" s="25" t="s">
        <v>23</v>
      </c>
    </row>
    <row r="36" spans="3:6" ht="12.75">
      <c r="C36" s="5"/>
      <c r="D36" s="5"/>
      <c r="E36" s="5"/>
      <c r="F36" s="5"/>
    </row>
    <row r="37" spans="3:6" ht="12.75">
      <c r="C37" s="5"/>
      <c r="D37" s="5"/>
      <c r="E37" s="5"/>
      <c r="F37" s="5"/>
    </row>
    <row r="38" spans="3:6" ht="12.75">
      <c r="C38" s="3"/>
      <c r="D38" s="3"/>
      <c r="E38" s="3"/>
      <c r="F38" s="3"/>
    </row>
    <row r="47" spans="2:4" ht="12.75">
      <c r="B47" s="8">
        <v>0</v>
      </c>
      <c r="C47" s="8">
        <f>+B17</f>
        <v>12</v>
      </c>
      <c r="D47" s="22">
        <v>0</v>
      </c>
    </row>
    <row r="48" spans="2:4" ht="12.75">
      <c r="B48" s="8">
        <v>0</v>
      </c>
      <c r="C48" s="9">
        <f>+B29</f>
        <v>79.09487973314074</v>
      </c>
      <c r="D48" s="23">
        <f>+B29</f>
        <v>79.09487973314074</v>
      </c>
    </row>
    <row r="88" spans="2:4" ht="12.75">
      <c r="B88" s="22">
        <v>0</v>
      </c>
      <c r="C88" s="23">
        <f>+B29</f>
        <v>79.09487973314074</v>
      </c>
      <c r="D88" s="22">
        <v>150</v>
      </c>
    </row>
    <row r="89" spans="2:4" ht="12.75">
      <c r="B89" s="22">
        <v>0</v>
      </c>
      <c r="C89" s="22">
        <f>+B17</f>
        <v>12</v>
      </c>
      <c r="D89" s="22">
        <f>+B17</f>
        <v>12</v>
      </c>
    </row>
  </sheetData>
  <sheetProtection sheet="1" objects="1" scenarios="1"/>
  <hyperlinks>
    <hyperlink ref="A8" r:id="rId1" display="bjholmes@wisc.edu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Engineeirng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Holmes</dc:creator>
  <cp:keywords/>
  <dc:description/>
  <cp:lastModifiedBy>Mike Rankin</cp:lastModifiedBy>
  <dcterms:created xsi:type="dcterms:W3CDTF">2004-08-13T19:40:12Z</dcterms:created>
  <dcterms:modified xsi:type="dcterms:W3CDTF">2006-03-03T13:29:08Z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