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rfox</author>
  </authors>
  <commentList>
    <comment ref="F10" authorId="0">
      <text>
        <r>
          <rPr>
            <b/>
            <sz val="8"/>
            <rFont val="Tahoma"/>
            <family val="0"/>
          </rPr>
          <t>rfox:</t>
        </r>
        <r>
          <rPr>
            <sz val="8"/>
            <rFont val="Tahoma"/>
            <family val="0"/>
          </rPr>
          <t xml:space="preserve">
taken from CDP 2004 alfalfa enterprise budgets</t>
        </r>
      </text>
    </comment>
    <comment ref="B19" authorId="0">
      <text>
        <r>
          <rPr>
            <b/>
            <sz val="8"/>
            <rFont val="Tahoma"/>
            <family val="0"/>
          </rPr>
          <t>rfox:</t>
        </r>
        <r>
          <rPr>
            <sz val="8"/>
            <rFont val="Tahoma"/>
            <family val="0"/>
          </rPr>
          <t xml:space="preserve">
taken from undersander"alfalfa yeild and stand" 2002 and "value of short rotations for alfalfa profitability"
</t>
        </r>
      </text>
    </comment>
  </commentList>
</comments>
</file>

<file path=xl/sharedStrings.xml><?xml version="1.0" encoding="utf-8"?>
<sst xmlns="http://schemas.openxmlformats.org/spreadsheetml/2006/main" count="69" uniqueCount="54">
  <si>
    <t>yr2</t>
  </si>
  <si>
    <t>yr3</t>
  </si>
  <si>
    <t>yr4</t>
  </si>
  <si>
    <t>yr5</t>
  </si>
  <si>
    <t>yr6</t>
  </si>
  <si>
    <t>1st year</t>
  </si>
  <si>
    <t>(assumed to be 55% of alfalfa)</t>
  </si>
  <si>
    <t>a=alfalfa</t>
  </si>
  <si>
    <t>c=corn</t>
  </si>
  <si>
    <t>Seeding Year - Total Costs</t>
  </si>
  <si>
    <t xml:space="preserve">Directions: </t>
  </si>
  <si>
    <t>Enter your farm information in blue boxes, or use defaults.</t>
  </si>
  <si>
    <t>Assumptions:</t>
  </si>
  <si>
    <t>Each Subsequent Year - Total Costs</t>
  </si>
  <si>
    <t>Peak Yield (tons dry matter)</t>
  </si>
  <si>
    <t>Calculated Establishment Costs</t>
  </si>
  <si>
    <t>Value of Production ($/ton)</t>
  </si>
  <si>
    <t>Yield Factor</t>
  </si>
  <si>
    <t>Seeding Year</t>
  </si>
  <si>
    <t>Calculations:</t>
  </si>
  <si>
    <t>s=seeding year</t>
  </si>
  <si>
    <t>a=established alfalfa</t>
  </si>
  <si>
    <t>sa</t>
  </si>
  <si>
    <t>saa</t>
  </si>
  <si>
    <t>saaa</t>
  </si>
  <si>
    <t>saaaa</t>
  </si>
  <si>
    <t>saaaaa</t>
  </si>
  <si>
    <t>saaaaaa</t>
  </si>
  <si>
    <t>Years</t>
  </si>
  <si>
    <t>Average Return ($/acre)</t>
  </si>
  <si>
    <t>Results:</t>
  </si>
  <si>
    <t>Crop Sequence</t>
  </si>
  <si>
    <t>Cost</t>
  </si>
  <si>
    <t>Revenue</t>
  </si>
  <si>
    <t>Net Return</t>
  </si>
  <si>
    <t>Cost (ton DM)</t>
  </si>
  <si>
    <t>Yield (ton DM)</t>
  </si>
  <si>
    <t>Alfalfa</t>
  </si>
  <si>
    <t>Seed yr.</t>
  </si>
  <si>
    <t>$/Acre</t>
  </si>
  <si>
    <t>Corn Assumptions:</t>
  </si>
  <si>
    <t>Calculating Optimal Length of a Stand of Alfalfa</t>
  </si>
  <si>
    <t>Value of Production ($/ton DM)</t>
  </si>
  <si>
    <t>($/acre)</t>
  </si>
  <si>
    <t>Subsequent Year</t>
  </si>
  <si>
    <t>Calculating Optimal Alfalfa/Corn Silage Rotation</t>
  </si>
  <si>
    <t>yr7</t>
  </si>
  <si>
    <t>saaacc</t>
  </si>
  <si>
    <t>saaac</t>
  </si>
  <si>
    <t>saacc</t>
  </si>
  <si>
    <t>saac</t>
  </si>
  <si>
    <t>sac</t>
  </si>
  <si>
    <t>saaaacc</t>
  </si>
  <si>
    <t>saaaac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</si>
</sst>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4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64" fontId="0" fillId="34" borderId="15" xfId="0" applyNumberFormat="1" applyFill="1" applyBorder="1" applyAlignment="1">
      <alignment horizontal="left"/>
    </xf>
    <xf numFmtId="164" fontId="0" fillId="34" borderId="16" xfId="0" applyNumberFormat="1" applyFill="1" applyBorder="1" applyAlignment="1">
      <alignment horizontal="left"/>
    </xf>
    <xf numFmtId="164" fontId="0" fillId="34" borderId="17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19</xdr:row>
      <xdr:rowOff>38100</xdr:rowOff>
    </xdr:from>
    <xdr:to>
      <xdr:col>6</xdr:col>
      <xdr:colOff>561975</xdr:colOff>
      <xdr:row>24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295525" y="3390900"/>
          <a:ext cx="2171700" cy="8763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Yield factor is shown as a percent of peak year's production. Default assumes spring seeding.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2" max="2" width="12.8515625" style="0" customWidth="1"/>
  </cols>
  <sheetData>
    <row r="2" ht="18">
      <c r="B2" s="1" t="s">
        <v>41</v>
      </c>
    </row>
    <row r="3" ht="18">
      <c r="B3" s="1"/>
    </row>
    <row r="4" ht="18">
      <c r="B4" s="1"/>
    </row>
    <row r="5" ht="14.25" customHeight="1">
      <c r="B5" s="1"/>
    </row>
    <row r="6" spans="2:3" ht="14.25" customHeight="1">
      <c r="B6" s="2" t="s">
        <v>10</v>
      </c>
      <c r="C6" t="s">
        <v>11</v>
      </c>
    </row>
    <row r="7" ht="14.25" customHeight="1">
      <c r="B7" s="1"/>
    </row>
    <row r="8" ht="14.25" customHeight="1">
      <c r="B8" s="1"/>
    </row>
    <row r="9" ht="12.75">
      <c r="B9" s="2" t="s">
        <v>12</v>
      </c>
    </row>
    <row r="10" ht="12.75">
      <c r="F10" t="s">
        <v>39</v>
      </c>
    </row>
    <row r="11" spans="1:6" ht="12.75">
      <c r="A11" s="4"/>
      <c r="B11" t="s">
        <v>9</v>
      </c>
      <c r="F11" s="3">
        <v>303.77</v>
      </c>
    </row>
    <row r="12" spans="1:6" ht="12.75">
      <c r="A12" s="4"/>
      <c r="B12" t="s">
        <v>13</v>
      </c>
      <c r="F12" s="7">
        <v>218.66</v>
      </c>
    </row>
    <row r="13" spans="1:6" ht="12.75">
      <c r="A13" s="4"/>
      <c r="B13" t="s">
        <v>15</v>
      </c>
      <c r="F13">
        <f>F11-F12</f>
        <v>85.10999999999999</v>
      </c>
    </row>
    <row r="15" spans="3:4" ht="12.75">
      <c r="C15" s="4" t="s">
        <v>16</v>
      </c>
      <c r="D15" s="3">
        <v>200</v>
      </c>
    </row>
    <row r="17" spans="3:4" ht="12.75">
      <c r="C17" s="4" t="s">
        <v>14</v>
      </c>
      <c r="D17" s="3">
        <v>5.5</v>
      </c>
    </row>
    <row r="19" ht="12.75">
      <c r="B19" t="s">
        <v>17</v>
      </c>
    </row>
    <row r="20" spans="2:3" ht="12.75">
      <c r="B20" t="s">
        <v>18</v>
      </c>
      <c r="C20" s="3">
        <v>0.5</v>
      </c>
    </row>
    <row r="21" spans="2:3" ht="12.75">
      <c r="B21" t="s">
        <v>0</v>
      </c>
      <c r="C21" s="3">
        <v>1</v>
      </c>
    </row>
    <row r="22" spans="2:3" ht="12.75">
      <c r="B22" t="s">
        <v>1</v>
      </c>
      <c r="C22" s="3">
        <v>1</v>
      </c>
    </row>
    <row r="23" spans="2:3" ht="12.75">
      <c r="B23" t="s">
        <v>2</v>
      </c>
      <c r="C23" s="3">
        <v>0.95</v>
      </c>
    </row>
    <row r="24" spans="2:3" ht="12.75">
      <c r="B24" t="s">
        <v>3</v>
      </c>
      <c r="C24" s="3">
        <v>0.75</v>
      </c>
    </row>
    <row r="25" spans="2:3" ht="12.75">
      <c r="B25" t="s">
        <v>4</v>
      </c>
      <c r="C25" s="3">
        <v>0.59</v>
      </c>
    </row>
    <row r="26" spans="2:3" ht="12.75">
      <c r="B26" t="s">
        <v>46</v>
      </c>
      <c r="C26" s="3">
        <v>0.4</v>
      </c>
    </row>
    <row r="29" ht="12.75">
      <c r="B29" s="2" t="s">
        <v>19</v>
      </c>
    </row>
    <row r="31" ht="12.75">
      <c r="C31" t="s">
        <v>37</v>
      </c>
    </row>
    <row r="32" spans="3:9" ht="12.75">
      <c r="C32" t="s">
        <v>38</v>
      </c>
      <c r="D32" t="s">
        <v>0</v>
      </c>
      <c r="E32" t="s">
        <v>1</v>
      </c>
      <c r="F32" t="s">
        <v>2</v>
      </c>
      <c r="G32" t="s">
        <v>3</v>
      </c>
      <c r="H32" t="s">
        <v>4</v>
      </c>
      <c r="I32" t="s">
        <v>46</v>
      </c>
    </row>
    <row r="33" spans="2:9" ht="12.75">
      <c r="B33" t="s">
        <v>32</v>
      </c>
      <c r="C33" s="15">
        <f>F11</f>
        <v>303.77</v>
      </c>
      <c r="D33" s="16">
        <f aca="true" t="shared" si="0" ref="D33:I33">$F$12</f>
        <v>218.66</v>
      </c>
      <c r="E33" s="16">
        <f t="shared" si="0"/>
        <v>218.66</v>
      </c>
      <c r="F33" s="16">
        <f t="shared" si="0"/>
        <v>218.66</v>
      </c>
      <c r="G33" s="16">
        <f t="shared" si="0"/>
        <v>218.66</v>
      </c>
      <c r="H33" s="16">
        <f t="shared" si="0"/>
        <v>218.66</v>
      </c>
      <c r="I33" s="17">
        <f t="shared" si="0"/>
        <v>218.66</v>
      </c>
    </row>
    <row r="34" spans="2:9" ht="12.75">
      <c r="B34" t="s">
        <v>36</v>
      </c>
      <c r="C34" s="18">
        <f>$D$17*C20</f>
        <v>2.75</v>
      </c>
      <c r="D34" s="19">
        <f>$D$17*C21</f>
        <v>5.5</v>
      </c>
      <c r="E34" s="19">
        <f>$D$17*C22</f>
        <v>5.5</v>
      </c>
      <c r="F34" s="19">
        <f>$D$17*C23</f>
        <v>5.225</v>
      </c>
      <c r="G34" s="19">
        <f>$D$17*C24</f>
        <v>4.125</v>
      </c>
      <c r="H34" s="19">
        <f>$D$17*C25</f>
        <v>3.2449999999999997</v>
      </c>
      <c r="I34" s="20">
        <f>$D$17*C26</f>
        <v>2.2</v>
      </c>
    </row>
    <row r="35" spans="2:9" ht="12.75">
      <c r="B35" t="s">
        <v>33</v>
      </c>
      <c r="C35" s="18">
        <f aca="true" t="shared" si="1" ref="C35:I35">$D$15*C34</f>
        <v>550</v>
      </c>
      <c r="D35" s="19">
        <f t="shared" si="1"/>
        <v>1100</v>
      </c>
      <c r="E35" s="19">
        <f t="shared" si="1"/>
        <v>1100</v>
      </c>
      <c r="F35" s="19">
        <f t="shared" si="1"/>
        <v>1045</v>
      </c>
      <c r="G35" s="19">
        <f t="shared" si="1"/>
        <v>825</v>
      </c>
      <c r="H35" s="19">
        <f t="shared" si="1"/>
        <v>648.9999999999999</v>
      </c>
      <c r="I35" s="20">
        <f t="shared" si="1"/>
        <v>440.00000000000006</v>
      </c>
    </row>
    <row r="36" spans="2:9" ht="12.75">
      <c r="B36" t="s">
        <v>34</v>
      </c>
      <c r="C36" s="18">
        <f aca="true" t="shared" si="2" ref="C36:I36">C35-C33</f>
        <v>246.23000000000002</v>
      </c>
      <c r="D36" s="19">
        <f t="shared" si="2"/>
        <v>881.34</v>
      </c>
      <c r="E36" s="19">
        <f t="shared" si="2"/>
        <v>881.34</v>
      </c>
      <c r="F36" s="19">
        <f t="shared" si="2"/>
        <v>826.34</v>
      </c>
      <c r="G36" s="19">
        <f t="shared" si="2"/>
        <v>606.34</v>
      </c>
      <c r="H36" s="19">
        <f t="shared" si="2"/>
        <v>430.3399999999999</v>
      </c>
      <c r="I36" s="20">
        <f t="shared" si="2"/>
        <v>221.34000000000006</v>
      </c>
    </row>
    <row r="37" spans="2:9" ht="12.75">
      <c r="B37" t="s">
        <v>35</v>
      </c>
      <c r="C37" s="21">
        <f>C33/C34</f>
        <v>110.46181818181817</v>
      </c>
      <c r="D37" s="22">
        <f aca="true" t="shared" si="3" ref="D37:I37">D33/D34</f>
        <v>39.75636363636364</v>
      </c>
      <c r="E37" s="22">
        <f t="shared" si="3"/>
        <v>39.75636363636364</v>
      </c>
      <c r="F37" s="22">
        <f t="shared" si="3"/>
        <v>41.8488038277512</v>
      </c>
      <c r="G37" s="22">
        <f t="shared" si="3"/>
        <v>53.00848484848485</v>
      </c>
      <c r="H37" s="22">
        <f t="shared" si="3"/>
        <v>67.38366718027736</v>
      </c>
      <c r="I37" s="23">
        <f t="shared" si="3"/>
        <v>99.39090909090908</v>
      </c>
    </row>
    <row r="39" ht="12.75">
      <c r="B39" s="2" t="s">
        <v>30</v>
      </c>
    </row>
    <row r="41" spans="3:7" ht="12.75">
      <c r="C41" s="8" t="s">
        <v>31</v>
      </c>
      <c r="E41" s="8" t="s">
        <v>28</v>
      </c>
      <c r="G41" s="8" t="s">
        <v>29</v>
      </c>
    </row>
    <row r="42" spans="3:9" ht="12.75">
      <c r="C42" s="9" t="s">
        <v>22</v>
      </c>
      <c r="D42" s="10"/>
      <c r="E42" s="10">
        <v>2</v>
      </c>
      <c r="F42" s="10"/>
      <c r="G42" s="24">
        <f>AVERAGE(C36:D36)</f>
        <v>563.7850000000001</v>
      </c>
      <c r="I42" s="4"/>
    </row>
    <row r="43" spans="3:7" ht="12.75">
      <c r="C43" s="11" t="s">
        <v>23</v>
      </c>
      <c r="D43" s="12"/>
      <c r="E43" s="12">
        <v>3</v>
      </c>
      <c r="F43" s="12"/>
      <c r="G43" s="25">
        <f>AVERAGE(C36:E36)</f>
        <v>669.6366666666668</v>
      </c>
    </row>
    <row r="44" spans="3:7" ht="12.75">
      <c r="C44" s="11" t="s">
        <v>24</v>
      </c>
      <c r="D44" s="12"/>
      <c r="E44" s="12">
        <v>4</v>
      </c>
      <c r="F44" s="12"/>
      <c r="G44" s="25">
        <f>AVERAGE(C36:F36)</f>
        <v>708.8125000000001</v>
      </c>
    </row>
    <row r="45" spans="3:7" ht="12.75">
      <c r="C45" s="11" t="s">
        <v>25</v>
      </c>
      <c r="D45" s="12"/>
      <c r="E45" s="12">
        <v>5</v>
      </c>
      <c r="F45" s="12"/>
      <c r="G45" s="25">
        <f>AVERAGE(C36:G36)</f>
        <v>688.3180000000001</v>
      </c>
    </row>
    <row r="46" spans="3:7" ht="12.75">
      <c r="C46" s="11" t="s">
        <v>26</v>
      </c>
      <c r="D46" s="12"/>
      <c r="E46" s="12">
        <v>6</v>
      </c>
      <c r="F46" s="12"/>
      <c r="G46" s="25">
        <f>AVERAGE(C36:H36)</f>
        <v>645.3216666666667</v>
      </c>
    </row>
    <row r="47" spans="3:7" ht="12.75">
      <c r="C47" s="13" t="s">
        <v>27</v>
      </c>
      <c r="D47" s="14"/>
      <c r="E47" s="14">
        <v>7</v>
      </c>
      <c r="F47" s="14"/>
      <c r="G47" s="26">
        <f>AVERAGE(C36:I36)</f>
        <v>584.7528571428572</v>
      </c>
    </row>
    <row r="48" ht="12.75">
      <c r="C48" t="s">
        <v>20</v>
      </c>
    </row>
    <row r="49" ht="12.75">
      <c r="C49" t="s">
        <v>21</v>
      </c>
    </row>
    <row r="52" ht="18">
      <c r="B52" s="1" t="s">
        <v>45</v>
      </c>
    </row>
    <row r="55" ht="12.75">
      <c r="B55" s="2" t="s">
        <v>40</v>
      </c>
    </row>
    <row r="57" spans="4:6" ht="12.75">
      <c r="D57" s="4" t="s">
        <v>42</v>
      </c>
      <c r="E57" s="5">
        <f>0.55*D15</f>
        <v>110.00000000000001</v>
      </c>
      <c r="F57" s="6" t="s">
        <v>6</v>
      </c>
    </row>
    <row r="59" ht="12.75">
      <c r="C59" s="2" t="s">
        <v>43</v>
      </c>
    </row>
    <row r="60" spans="3:4" ht="12.75">
      <c r="C60" t="s">
        <v>5</v>
      </c>
      <c r="D60" t="s">
        <v>44</v>
      </c>
    </row>
    <row r="61" spans="2:4" ht="12.75">
      <c r="B61" t="s">
        <v>32</v>
      </c>
      <c r="C61" s="27">
        <v>255</v>
      </c>
      <c r="D61" s="28">
        <v>283</v>
      </c>
    </row>
    <row r="62" spans="2:4" ht="12.75">
      <c r="B62" t="s">
        <v>36</v>
      </c>
      <c r="C62" s="29">
        <v>6.3</v>
      </c>
      <c r="D62" s="30">
        <v>5.6</v>
      </c>
    </row>
    <row r="63" spans="2:4" ht="12.75">
      <c r="B63" t="s">
        <v>33</v>
      </c>
      <c r="C63" s="18">
        <f>C62*E57</f>
        <v>693.0000000000001</v>
      </c>
      <c r="D63" s="20">
        <f>D62*E57</f>
        <v>616</v>
      </c>
    </row>
    <row r="64" spans="2:4" ht="12.75">
      <c r="B64" t="s">
        <v>34</v>
      </c>
      <c r="C64" s="18">
        <f>C63-C61</f>
        <v>438.0000000000001</v>
      </c>
      <c r="D64" s="20">
        <f>D63-D61</f>
        <v>333</v>
      </c>
    </row>
    <row r="65" spans="2:4" ht="12.75">
      <c r="B65" t="s">
        <v>35</v>
      </c>
      <c r="C65" s="31">
        <f>C61/C62</f>
        <v>40.476190476190474</v>
      </c>
      <c r="D65" s="32">
        <f>D61/D62</f>
        <v>50.53571428571429</v>
      </c>
    </row>
    <row r="68" spans="2:6" ht="12.75">
      <c r="B68" s="8" t="s">
        <v>31</v>
      </c>
      <c r="D68" s="8" t="s">
        <v>28</v>
      </c>
      <c r="F68" s="8" t="s">
        <v>29</v>
      </c>
    </row>
    <row r="69" spans="2:6" ht="12.75">
      <c r="B69" s="9" t="s">
        <v>52</v>
      </c>
      <c r="C69" s="33"/>
      <c r="D69" s="10">
        <v>7</v>
      </c>
      <c r="E69" s="33"/>
      <c r="F69" s="34">
        <f>(C36+D36+E36+F36+G36+C64+D64)/7</f>
        <v>601.7985714285714</v>
      </c>
    </row>
    <row r="70" spans="2:6" ht="12.75">
      <c r="B70" s="11" t="s">
        <v>53</v>
      </c>
      <c r="C70" s="35"/>
      <c r="D70" s="12">
        <v>6</v>
      </c>
      <c r="E70" s="35"/>
      <c r="F70" s="36">
        <f>(C36+D36+E36+F36+G36+C64)/6</f>
        <v>646.5983333333335</v>
      </c>
    </row>
    <row r="71" spans="2:6" ht="12.75">
      <c r="B71" s="11" t="s">
        <v>47</v>
      </c>
      <c r="C71" s="35"/>
      <c r="D71" s="12">
        <v>6</v>
      </c>
      <c r="E71" s="35"/>
      <c r="F71" s="36">
        <f>(C36+D36+E36+F36+C64+D64)/6</f>
        <v>601.0416666666667</v>
      </c>
    </row>
    <row r="72" spans="2:6" ht="12.75">
      <c r="B72" s="11" t="s">
        <v>48</v>
      </c>
      <c r="C72" s="35"/>
      <c r="D72" s="12">
        <v>5</v>
      </c>
      <c r="E72" s="35"/>
      <c r="F72" s="36">
        <f>(C36+D36+E36+F36+C64)/5</f>
        <v>654.6500000000001</v>
      </c>
    </row>
    <row r="73" spans="2:6" ht="12.75">
      <c r="B73" s="11" t="s">
        <v>49</v>
      </c>
      <c r="C73" s="35"/>
      <c r="D73" s="12">
        <v>5</v>
      </c>
      <c r="E73" s="35"/>
      <c r="F73" s="36">
        <f>(C36+D36+E36+C64+D64)/5</f>
        <v>555.9820000000001</v>
      </c>
    </row>
    <row r="74" spans="2:6" ht="12.75">
      <c r="B74" s="11" t="s">
        <v>50</v>
      </c>
      <c r="C74" s="35"/>
      <c r="D74" s="12">
        <v>4</v>
      </c>
      <c r="E74" s="35"/>
      <c r="F74" s="36">
        <f>(C36+D36+E36+C64)/4</f>
        <v>611.7275000000001</v>
      </c>
    </row>
    <row r="75" spans="2:6" ht="12.75">
      <c r="B75" s="13" t="s">
        <v>51</v>
      </c>
      <c r="C75" s="37"/>
      <c r="D75" s="14">
        <v>3</v>
      </c>
      <c r="E75" s="37"/>
      <c r="F75" s="38">
        <f>(C36+D36+C64)/3</f>
        <v>521.8566666666667</v>
      </c>
    </row>
    <row r="76" ht="12.75">
      <c r="B76" t="s">
        <v>20</v>
      </c>
    </row>
    <row r="77" ht="12.75">
      <c r="B77" t="s">
        <v>7</v>
      </c>
    </row>
    <row r="78" ht="12.75">
      <c r="B78" t="s">
        <v>8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Waukesha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rfox</dc:creator>
  <cp:keywords/>
  <dc:description/>
  <cp:lastModifiedBy>Mike Rankin</cp:lastModifiedBy>
  <dcterms:created xsi:type="dcterms:W3CDTF">2004-07-02T19:11:00Z</dcterms:created>
  <dcterms:modified xsi:type="dcterms:W3CDTF">2014-02-25T20:23:15Z</dcterms:modified>
  <cp:category/>
  <cp:version/>
  <cp:contentType/>
  <cp:contentStatus/>
</cp:coreProperties>
</file>